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windowWidth="27945" windowHeight="12255" firstSheet="1" activeTab="1"/>
  </bookViews>
  <sheets>
    <sheet name="控制价计算书" sheetId="7" state="hidden" r:id="rId1"/>
    <sheet name="报价清单" sheetId="9" r:id="rId2"/>
  </sheets>
  <definedNames>
    <definedName name="_xlnm.Print_Area" localSheetId="0">控制价计算书!$A$1:$H$9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<sst xmlns="http://schemas.openxmlformats.org/spreadsheetml/2006/main" count="76" uniqueCount="67">
  <si>
    <t>招标控制价计算书</t>
  </si>
  <si>
    <t>单位：元</t>
  </si>
  <si>
    <t>项目名称</t>
  </si>
  <si>
    <t>需求部门询价</t>
  </si>
  <si>
    <t>成本询价</t>
  </si>
  <si>
    <t>控制价</t>
  </si>
  <si>
    <t>1.太平洋保险</t>
  </si>
  <si>
    <t>2.中国大地保险</t>
  </si>
  <si>
    <t>中国人寿</t>
  </si>
  <si>
    <t>3.中国平安财产保险</t>
  </si>
  <si>
    <t>4.亚太财险</t>
  </si>
  <si>
    <t>不含税平均值（“1”+“2”+“3”+“4”）/4</t>
  </si>
  <si>
    <t>备注</t>
  </si>
  <si>
    <t>购买公众责任险</t>
  </si>
  <si>
    <t>报 价（不含税）</t>
  </si>
  <si>
    <t>金额（不含税）</t>
  </si>
  <si>
    <t>共10个小区</t>
  </si>
  <si>
    <t>拟定招标控制价</t>
  </si>
  <si>
    <t>以最低报价作为招标控制价</t>
  </si>
  <si>
    <t>编制说明：询比价须以不含税价格进行，此次招采不含税控制价为140660.40元。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</si>
  <si>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</si>
  <si>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海口市恒盈物业管理服务有限公司2026-2027年公众责任险采购项目报价单</t>
  </si>
  <si>
    <t>序号</t>
  </si>
  <si>
    <t>项目总占地面积</t>
  </si>
  <si>
    <t>项目总建筑面积</t>
  </si>
  <si>
    <t>停车位/地上地下</t>
  </si>
  <si>
    <t>不含税报价（元）</t>
  </si>
  <si>
    <t>1.5级企业港项目</t>
  </si>
  <si>
    <t>地上212</t>
  </si>
  <si>
    <t>1、累计赔偿限额RMB2000万元
2、每次事故赔偿限额RMB1000万元(其中每次事故财产损失赔偿限额 RMB500万元，每次事故人身伤亡赔偿限额RMB500万元)
3、每次事故每人赔偿限额RMB30万元
4、需包含附加条款：停车场责任保险条款（免赔额度500元以上）、电梯责任保险条款、火灾和爆炸责任保险条款</t>
  </si>
  <si>
    <t>江发大厦项目</t>
  </si>
  <si>
    <t>地下410</t>
  </si>
  <si>
    <t>汇泽园项目</t>
  </si>
  <si>
    <t>地上65地下893</t>
  </si>
  <si>
    <t>鑫洋-盛洋小区</t>
  </si>
  <si>
    <t>地上330</t>
  </si>
  <si>
    <t>鑫洋-青园小区</t>
  </si>
  <si>
    <t>地上98</t>
  </si>
  <si>
    <t>鑫洋-旺洋小区</t>
  </si>
  <si>
    <t>地上70</t>
  </si>
  <si>
    <t>鑫洋-兴洋小区</t>
  </si>
  <si>
    <t>地上42</t>
  </si>
  <si>
    <t>鑫洋-颐园小区</t>
  </si>
  <si>
    <t>地上85</t>
  </si>
  <si>
    <t>鑫洋-振洋小区</t>
  </si>
  <si>
    <t>地上132</t>
  </si>
  <si>
    <t>汇兴园项目</t>
  </si>
  <si>
    <t>地上206
地下1849</t>
  </si>
  <si>
    <t>汇福园项目</t>
  </si>
  <si>
    <t>地上214
地下1788</t>
  </si>
  <si>
    <t>悦泰居</t>
  </si>
  <si>
    <t>地下442
地上35</t>
  </si>
  <si>
    <t>悦顺居</t>
  </si>
  <si>
    <t>地下269</t>
  </si>
  <si>
    <t>瑞祥园</t>
  </si>
  <si>
    <t>地下388
地上64</t>
  </si>
  <si>
    <t>瑞和园</t>
  </si>
  <si>
    <t>地下745
地上94</t>
  </si>
  <si>
    <t>展示中心</t>
  </si>
  <si>
    <t>地上30</t>
  </si>
  <si>
    <t>不含税合计</t>
  </si>
  <si>
    <r>
      <rPr>
        <sz val="11"/>
        <rFont val="宋体"/>
        <charset val="134"/>
      </rPr>
      <t>增值税税金（税率</t>
    </r>
    <r>
      <rPr>
        <u/>
        <sz val="11"/>
        <rFont val="宋体"/>
        <charset val="134"/>
      </rPr>
      <t xml:space="preserve">    </t>
    </r>
    <r>
      <rPr>
        <sz val="11"/>
        <rFont val="宋体"/>
        <charset val="134"/>
      </rPr>
      <t>%）</t>
    </r>
  </si>
  <si>
    <t>含税总价</t>
  </si>
  <si>
    <t>注：本项目为总价包干项目，合同范围有但报价清单未体现的项目均已在报价中综合考虑，本报价为完成合同全部内容（包括招标范围及采购需求书内容）所产生的一切费用。</t>
  </si>
  <si>
    <r>
      <rPr>
        <sz val="11"/>
        <color theme="1"/>
        <rFont val="宋体"/>
        <charset val="134"/>
      </rPr>
      <t>供应商：</t>
    </r>
    <r>
      <rPr>
        <b/>
        <sz val="11"/>
        <color theme="1"/>
        <rFont val="宋体"/>
        <charset val="134"/>
      </rPr>
      <t xml:space="preserve"> </t>
    </r>
    <r>
      <rPr>
        <b/>
        <u/>
        <sz val="11"/>
        <color indexed="8"/>
        <rFont val="宋体"/>
        <charset val="134"/>
      </rPr>
      <t xml:space="preserve">                         </t>
    </r>
    <r>
      <rPr>
        <sz val="11"/>
        <color theme="1"/>
        <rFont val="宋体"/>
        <charset val="134"/>
      </rPr>
      <t>（盖单位章）</t>
    </r>
  </si>
  <si>
    <r>
      <rPr>
        <sz val="11"/>
        <color rgb="FF000000"/>
        <rFont val="宋体"/>
        <charset val="134"/>
      </rPr>
      <t xml:space="preserve">  法定代表人或其委托代理人：</t>
    </r>
    <r>
      <rPr>
        <u/>
        <sz val="11"/>
        <color rgb="FF000000"/>
        <rFont val="宋体"/>
        <charset val="134"/>
      </rPr>
      <t xml:space="preserve">                  </t>
    </r>
    <r>
      <rPr>
        <sz val="11"/>
        <color rgb="FF000000"/>
        <rFont val="宋体"/>
        <charset val="134"/>
      </rPr>
      <t xml:space="preserve"> （签字）</t>
    </r>
  </si>
  <si>
    <r>
      <rPr>
        <b/>
        <sz val="11"/>
        <color theme="1"/>
        <rFont val="宋体"/>
        <charset val="134"/>
      </rPr>
      <t xml:space="preserve"> </t>
    </r>
    <r>
      <rPr>
        <b/>
        <u/>
        <sz val="11"/>
        <color indexed="8"/>
        <rFont val="宋体"/>
        <charset val="134"/>
      </rPr>
      <t xml:space="preserve">     </t>
    </r>
    <r>
      <rPr>
        <sz val="11"/>
        <color theme="1"/>
        <rFont val="宋体"/>
        <charset val="134"/>
      </rPr>
      <t>年</t>
    </r>
    <r>
      <rPr>
        <b/>
        <sz val="11"/>
        <color theme="1"/>
        <rFont val="宋体"/>
        <charset val="134"/>
      </rPr>
      <t xml:space="preserve"> </t>
    </r>
    <r>
      <rPr>
        <b/>
        <u/>
        <sz val="11"/>
        <color indexed="8"/>
        <rFont val="宋体"/>
        <charset val="134"/>
      </rPr>
      <t xml:space="preserve">   </t>
    </r>
    <r>
      <rPr>
        <sz val="11"/>
        <color theme="1"/>
        <rFont val="宋体"/>
        <charset val="134"/>
      </rPr>
      <t>月</t>
    </r>
    <r>
      <rPr>
        <b/>
        <u/>
        <sz val="11"/>
        <color indexed="8"/>
        <rFont val="宋体"/>
        <charset val="134"/>
      </rPr>
      <t xml:space="preserve">   </t>
    </r>
    <r>
      <rPr>
        <sz val="11"/>
        <color theme="1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</si>
</sst>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9"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</font>
    <font>
      <sz val="12"/>
      <name val="华文细黑"/>
      <charset val="134"/>
    </font>
    <font>
      <b/>
      <sz val="14"/>
      <name val="华文细黑"/>
      <charset val="134"/>
    </font>
    <font>
      <b/>
      <sz val="8"/>
      <name val="华文细黑"/>
      <charset val="134"/>
    </font>
    <font>
      <b/>
      <sz val="12"/>
      <name val="华文细黑"/>
      <charset val="134"/>
    </font>
    <font>
      <b/>
      <sz val="12"/>
      <color rgb="FFFF0000"/>
      <name val="华文细黑"/>
      <charset val="134"/>
    </font>
    <font>
      <sz val="12"/>
      <color rgb="FFFF0000"/>
      <name val="华文细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u/>
      <sz val="11"/>
      <color indexed="8"/>
      <name val="宋体"/>
      <charset val="134"/>
    </font>
    <font>
      <u/>
      <sz val="11"/>
      <name val="宋体"/>
      <charset val="134"/>
    </font>
    <font>
      <u/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1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9" applyNumberFormat="0" applyAlignment="0" applyProtection="0">
      <alignment vertical="center"/>
    </xf>
    <xf numFmtId="0" fontId="24" fillId="5" borderId="20" applyNumberFormat="0" applyAlignment="0" applyProtection="0">
      <alignment vertical="center"/>
    </xf>
    <xf numFmtId="0" fontId="25" fillId="5" borderId="19" applyNumberFormat="0" applyAlignment="0" applyProtection="0">
      <alignment vertical="center"/>
    </xf>
    <xf numFmtId="0" fontId="26" fillId="6" borderId="21" applyNumberFormat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14" fillId="0" borderId="0">
      <alignment vertical="center"/>
    </xf>
    <xf numFmtId="0" fontId="35" fillId="0" borderId="0" applyNumberFormat="0" applyFill="0" applyBorder="0" applyProtection="0"/>
  </cellStyleXfs>
  <cellXfs count="6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right"/>
    </xf>
    <xf numFmtId="176" fontId="8" fillId="0" borderId="0" xfId="49" applyNumberFormat="1" applyFont="1" applyAlignment="1">
      <alignment vertical="center" wrapText="1"/>
    </xf>
    <xf numFmtId="0" fontId="8" fillId="0" borderId="0" xfId="49" applyFont="1">
      <alignment vertical="center"/>
    </xf>
    <xf numFmtId="0" fontId="8" fillId="0" borderId="0" xfId="49" applyFont="1" applyAlignment="1">
      <alignment horizontal="center" vertical="center"/>
    </xf>
    <xf numFmtId="0" fontId="9" fillId="0" borderId="0" xfId="49" applyFont="1" applyAlignment="1">
      <alignment horizontal="center" vertical="center"/>
    </xf>
    <xf numFmtId="0" fontId="9" fillId="0" borderId="8" xfId="49" applyFont="1" applyBorder="1" applyAlignment="1">
      <alignment horizontal="center" vertical="center"/>
    </xf>
    <xf numFmtId="0" fontId="10" fillId="0" borderId="8" xfId="49" applyFont="1" applyBorder="1" applyAlignment="1">
      <alignment horizontal="right" vertical="center"/>
    </xf>
    <xf numFmtId="0" fontId="8" fillId="0" borderId="1" xfId="49" applyFont="1" applyBorder="1" applyAlignment="1">
      <alignment horizontal="center" vertical="center"/>
    </xf>
    <xf numFmtId="0" fontId="9" fillId="0" borderId="9" xfId="49" applyFont="1" applyBorder="1" applyAlignment="1">
      <alignment horizontal="center" vertical="center"/>
    </xf>
    <xf numFmtId="0" fontId="9" fillId="0" borderId="1" xfId="49" applyFont="1" applyBorder="1" applyAlignment="1">
      <alignment horizontal="center" vertical="center"/>
    </xf>
    <xf numFmtId="0" fontId="10" fillId="0" borderId="1" xfId="49" applyFont="1" applyBorder="1" applyAlignment="1">
      <alignment horizontal="right" vertical="center"/>
    </xf>
    <xf numFmtId="0" fontId="8" fillId="0" borderId="10" xfId="49" applyFont="1" applyBorder="1" applyAlignment="1">
      <alignment horizontal="center" vertical="center" wrapText="1"/>
    </xf>
    <xf numFmtId="0" fontId="8" fillId="0" borderId="11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2" xfId="49" applyNumberFormat="1" applyFont="1" applyBorder="1" applyAlignment="1">
      <alignment horizontal="center" vertical="center" wrapText="1"/>
    </xf>
    <xf numFmtId="0" fontId="11" fillId="0" borderId="12" xfId="49" applyFont="1" applyBorder="1" applyAlignment="1">
      <alignment horizontal="center" vertical="center" wrapText="1"/>
    </xf>
    <xf numFmtId="176" fontId="8" fillId="0" borderId="5" xfId="49" applyNumberFormat="1" applyFont="1" applyBorder="1" applyAlignment="1">
      <alignment horizontal="center" vertical="center" wrapText="1"/>
    </xf>
    <xf numFmtId="0" fontId="11" fillId="0" borderId="13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/>
    </xf>
    <xf numFmtId="176" fontId="8" fillId="0" borderId="1" xfId="49" applyNumberFormat="1" applyFont="1" applyBorder="1" applyAlignment="1">
      <alignment vertical="center" wrapText="1"/>
    </xf>
    <xf numFmtId="176" fontId="8" fillId="0" borderId="0" xfId="49" applyNumberFormat="1" applyFont="1">
      <alignment vertical="center"/>
    </xf>
    <xf numFmtId="0" fontId="11" fillId="0" borderId="0" xfId="49" applyFont="1" applyBorder="1" applyAlignment="1">
      <alignment horizontal="right" vertical="center" wrapText="1"/>
    </xf>
    <xf numFmtId="176" fontId="8" fillId="0" borderId="0" xfId="49" applyNumberFormat="1" applyFont="1" applyBorder="1" applyAlignment="1">
      <alignment horizontal="center" vertical="center"/>
    </xf>
    <xf numFmtId="176" fontId="12" fillId="0" borderId="14" xfId="49" applyNumberFormat="1" applyFont="1" applyBorder="1" applyAlignment="1">
      <alignment horizontal="center" vertical="center"/>
    </xf>
    <xf numFmtId="176" fontId="13" fillId="0" borderId="2" xfId="49" applyNumberFormat="1" applyFont="1" applyBorder="1" applyAlignment="1">
      <alignment vertical="center" wrapText="1"/>
    </xf>
    <xf numFmtId="0" fontId="8" fillId="0" borderId="15" xfId="49" applyFont="1" applyBorder="1" applyAlignment="1">
      <alignment horizontal="left" vertical="center" wrapText="1"/>
    </xf>
    <xf numFmtId="0" fontId="8" fillId="0" borderId="8" xfId="49" applyFont="1" applyBorder="1" applyAlignment="1">
      <alignment horizontal="left" vertical="top" wrapText="1" indent="1"/>
    </xf>
    <xf numFmtId="0" fontId="8" fillId="0" borderId="13" xfId="49" applyFont="1" applyBorder="1" applyAlignment="1">
      <alignment horizontal="left" vertical="top" wrapText="1" inden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" xfId="50"/>
    <cellStyle name="常规 3" xfId="51"/>
    <cellStyle name="常规 4" xf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3"/>
  <sheetViews>
    <sheetView showGridLines="0" view="pageBreakPreview" zoomScale="130" zoomScaleNormal="145" workbookViewId="0">
      <selection activeCell="I6" sqref="I6"/>
    </sheetView>
  </sheetViews>
  <sheetFormatPr defaultColWidth="9.5" defaultRowHeight="18"/>
  <cols>
    <col min="1" max="1" width="17.5" style="35" customWidth="1"/>
    <col min="2" max="2" width="22.1083333333333" style="36" customWidth="1"/>
    <col min="3" max="5" width="21.625" style="36" customWidth="1"/>
    <col min="6" max="6" width="21.4333333333333" style="36" customWidth="1"/>
    <col min="7" max="7" width="23.175" style="36" customWidth="1"/>
    <col min="8" max="8" width="25.6666666666667" style="34" customWidth="1"/>
    <col min="9" max="9" width="9.5" style="35"/>
    <col min="10" max="10" width="13.6333333333333" style="35" customWidth="1"/>
    <col min="11" max="16384" width="9.5" style="35"/>
  </cols>
  <sheetData>
    <row r="1" ht="21" customHeight="1" spans="1:10">
      <c r="A1" s="37" t="s">
        <v>0</v>
      </c>
      <c r="B1" s="37"/>
      <c r="C1" s="37"/>
      <c r="D1" s="37"/>
      <c r="E1" s="37"/>
      <c r="F1" s="37"/>
      <c r="G1" s="37"/>
      <c r="H1" s="37"/>
    </row>
    <row r="2" ht="9" customHeight="1" spans="1:10">
      <c r="A2" s="38"/>
      <c r="B2" s="38"/>
      <c r="C2" s="38"/>
      <c r="D2" s="38"/>
      <c r="E2" s="38"/>
      <c r="F2" s="38"/>
      <c r="G2" s="38"/>
      <c r="H2" s="39" t="s">
        <v>1</v>
      </c>
    </row>
    <row r="3" ht="45" customHeight="1" spans="1:10">
      <c r="A3" s="40" t="s">
        <v>2</v>
      </c>
      <c r="B3" s="41" t="s">
        <v>3</v>
      </c>
      <c r="C3" s="42"/>
      <c r="D3" s="42"/>
      <c r="E3" s="42"/>
      <c r="F3" s="42" t="s">
        <v>4</v>
      </c>
      <c r="G3" s="42" t="s">
        <v>5</v>
      </c>
      <c r="H3" s="43"/>
    </row>
    <row r="4" ht="44" customHeight="1" spans="1:10">
      <c r="A4" s="40"/>
      <c r="B4" s="44" t="s">
        <v>6</v>
      </c>
      <c r="C4" s="45" t="s">
        <v>7</v>
      </c>
      <c r="D4" s="45" t="s">
        <v>8</v>
      </c>
      <c r="E4" s="45" t="s">
        <v>9</v>
      </c>
      <c r="F4" s="46" t="s">
        <v>10</v>
      </c>
      <c r="G4" s="46" t="s">
        <v>11</v>
      </c>
      <c r="H4" s="47" t="s">
        <v>12</v>
      </c>
    </row>
    <row r="5" ht="32" customHeight="1" spans="1:10">
      <c r="A5" s="48" t="s">
        <v>13</v>
      </c>
      <c r="B5" s="46" t="s">
        <v>14</v>
      </c>
      <c r="C5" s="46" t="s">
        <v>14</v>
      </c>
      <c r="D5" s="46" t="s">
        <v>14</v>
      </c>
      <c r="E5" s="46" t="s">
        <v>14</v>
      </c>
      <c r="F5" s="46" t="s">
        <v>15</v>
      </c>
      <c r="G5" s="46"/>
      <c r="H5" s="49"/>
    </row>
    <row r="6" ht="178" customHeight="1" spans="1:10">
      <c r="A6" s="50"/>
      <c r="B6" s="51">
        <f>170800/1.06</f>
        <v>161132.075471698</v>
      </c>
      <c r="C6" s="51">
        <f>140660.4</f>
        <v>140660.4</v>
      </c>
      <c r="D6" s="51">
        <f>150000/1.0075</f>
        <v>148883.374689826</v>
      </c>
      <c r="E6" s="51">
        <f>183962.26</f>
        <v>183962.26</v>
      </c>
      <c r="F6" s="51">
        <f>250000/1.06</f>
        <v>235849.056603774</v>
      </c>
      <c r="G6" s="51">
        <f>(B6+C6+F6+E6)/4</f>
        <v>180400.948018868</v>
      </c>
      <c r="H6" s="52" t="s">
        <v>16</v>
      </c>
      <c r="J6" s="53"/>
    </row>
    <row r="7" ht="46" customHeight="1" spans="1:10">
      <c r="A7" s="54" t="s">
        <v>17</v>
      </c>
      <c r="B7" s="54"/>
      <c r="C7" s="55"/>
      <c r="D7" s="55"/>
      <c r="E7" s="55"/>
      <c r="F7" s="55"/>
      <c r="G7" s="56">
        <f>C6</f>
        <v>140660.4</v>
      </c>
      <c r="H7" s="57" t="s">
        <v>18</v>
      </c>
      <c r="J7" s="53"/>
    </row>
    <row r="8" ht="28" customHeight="1" spans="1:10">
      <c r="A8" s="58" t="s">
        <v>19</v>
      </c>
      <c r="B8" s="58"/>
      <c r="C8" s="58"/>
      <c r="D8" s="58"/>
      <c r="E8" s="58"/>
      <c r="F8" s="58"/>
      <c r="G8" s="58"/>
      <c r="H8" s="58"/>
      <c r="J8" s="53"/>
    </row>
    <row r="9" ht="23" customHeight="1" spans="1:10">
      <c r="A9" s="59" t="s">
        <v>20</v>
      </c>
      <c r="B9" s="59"/>
      <c r="C9" s="59"/>
      <c r="D9" s="59"/>
      <c r="E9" s="59"/>
      <c r="F9" s="59"/>
      <c r="G9" s="59"/>
      <c r="H9" s="60"/>
      <c r="J9" s="53"/>
    </row>
    <row r="83" s="34" customFormat="1" spans="1:7">
      <c r="A83" s="35"/>
      <c r="B83" s="36"/>
      <c r="C83" s="36"/>
      <c r="D83" s="36"/>
      <c r="E83" s="36"/>
      <c r="F83" s="36"/>
      <c r="G83" s="36"/>
    </row>
  </sheetData>
  <mergeCells count="9">
    <mergeCell ref="A1:H1"/>
    <mergeCell ref="B3:E3"/>
    <mergeCell ref="A7:B7"/>
    <mergeCell ref="A8:H8"/>
    <mergeCell ref="A9:H9"/>
    <mergeCell ref="A3:A4"/>
    <mergeCell ref="A5:A6"/>
    <mergeCell ref="G4:G5"/>
    <mergeCell ref="H4:H5"/>
  </mergeCells>
  <printOptions horizontalCentered="1"/>
  <pageMargins left="0.708661417322835" right="0.708661417322835" top="0.748031496062992" bottom="0.748031496062992" header="0.31496062992126" footer="0.31496062992126"/>
  <pageSetup paperSize="9" scale="7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tabSelected="1" topLeftCell="A9" workbookViewId="0">
      <selection activeCell="G3" sqref="G3:G18"/>
    </sheetView>
  </sheetViews>
  <sheetFormatPr defaultColWidth="9" defaultRowHeight="30" customHeight="1" outlineLevelCol="6"/>
  <cols>
    <col min="1" max="1" width="7.5" style="1" customWidth="1"/>
    <col min="2" max="2" width="30.75" style="1" customWidth="1"/>
    <col min="3" max="3" width="15.4416666666667" style="2" customWidth="1"/>
    <col min="4" max="4" width="15.4833333333333" style="2" customWidth="1"/>
    <col min="5" max="5" width="17.6333333333333" style="2" customWidth="1"/>
    <col min="6" max="6" width="12.625" style="1" customWidth="1"/>
    <col min="7" max="7" width="26.875" style="1" customWidth="1"/>
    <col min="8" max="255" width="12.625" style="1" customWidth="1"/>
    <col min="256" max="16384" width="12.625" style="1"/>
  </cols>
  <sheetData>
    <row r="1" ht="38" customHeight="1" spans="1:7">
      <c r="A1" s="3" t="s">
        <v>21</v>
      </c>
      <c r="B1" s="3"/>
      <c r="C1" s="4"/>
      <c r="D1" s="4"/>
      <c r="E1" s="4"/>
      <c r="F1" s="3"/>
      <c r="G1" s="3"/>
    </row>
    <row r="2" ht="40" customHeight="1" spans="1:7">
      <c r="A2" s="5" t="s">
        <v>22</v>
      </c>
      <c r="B2" s="5" t="s">
        <v>2</v>
      </c>
      <c r="C2" s="5" t="s">
        <v>23</v>
      </c>
      <c r="D2" s="5" t="s">
        <v>24</v>
      </c>
      <c r="E2" s="5" t="s">
        <v>25</v>
      </c>
      <c r="F2" s="6" t="s">
        <v>26</v>
      </c>
      <c r="G2" s="5" t="s">
        <v>12</v>
      </c>
    </row>
    <row r="3" ht="40" customHeight="1" spans="1:7">
      <c r="A3" s="7">
        <v>1</v>
      </c>
      <c r="B3" s="8" t="s">
        <v>27</v>
      </c>
      <c r="C3" s="9">
        <v>38084.97</v>
      </c>
      <c r="D3" s="9">
        <v>23625</v>
      </c>
      <c r="E3" s="10" t="s">
        <v>28</v>
      </c>
      <c r="F3" s="7"/>
      <c r="G3" s="11" t="s">
        <v>29</v>
      </c>
    </row>
    <row r="4" ht="40" customHeight="1" spans="1:7">
      <c r="A4" s="7">
        <v>2</v>
      </c>
      <c r="B4" s="9" t="s">
        <v>30</v>
      </c>
      <c r="C4" s="9">
        <v>19277.91</v>
      </c>
      <c r="D4" s="9">
        <v>89356.01</v>
      </c>
      <c r="E4" s="10" t="s">
        <v>31</v>
      </c>
      <c r="F4" s="7"/>
      <c r="G4" s="12"/>
    </row>
    <row r="5" ht="40" customHeight="1" spans="1:7">
      <c r="A5" s="7">
        <v>3</v>
      </c>
      <c r="B5" s="8" t="s">
        <v>32</v>
      </c>
      <c r="C5" s="9">
        <v>28162.8</v>
      </c>
      <c r="D5" s="9">
        <v>164537.66</v>
      </c>
      <c r="E5" s="10" t="s">
        <v>33</v>
      </c>
      <c r="F5" s="7"/>
      <c r="G5" s="12"/>
    </row>
    <row r="6" ht="40" customHeight="1" spans="1:7">
      <c r="A6" s="7">
        <v>4</v>
      </c>
      <c r="B6" s="8" t="s">
        <v>34</v>
      </c>
      <c r="C6" s="9"/>
      <c r="D6" s="10">
        <v>79424.64</v>
      </c>
      <c r="E6" s="10" t="s">
        <v>35</v>
      </c>
      <c r="F6" s="7"/>
      <c r="G6" s="12"/>
    </row>
    <row r="7" ht="40" customHeight="1" spans="1:7">
      <c r="A7" s="7">
        <v>5</v>
      </c>
      <c r="B7" s="8" t="s">
        <v>36</v>
      </c>
      <c r="C7" s="9"/>
      <c r="D7" s="13">
        <v>14819.6</v>
      </c>
      <c r="E7" s="10" t="s">
        <v>37</v>
      </c>
      <c r="F7" s="7"/>
      <c r="G7" s="12"/>
    </row>
    <row r="8" ht="40" customHeight="1" spans="1:7">
      <c r="A8" s="7">
        <v>6</v>
      </c>
      <c r="B8" s="8" t="s">
        <v>38</v>
      </c>
      <c r="C8" s="9"/>
      <c r="D8" s="13">
        <v>10742.4</v>
      </c>
      <c r="E8" s="10" t="s">
        <v>39</v>
      </c>
      <c r="F8" s="7"/>
      <c r="G8" s="12"/>
    </row>
    <row r="9" ht="40" customHeight="1" spans="1:7">
      <c r="A9" s="7">
        <v>7</v>
      </c>
      <c r="B9" s="8" t="s">
        <v>40</v>
      </c>
      <c r="C9" s="9"/>
      <c r="D9" s="13">
        <v>12161.28</v>
      </c>
      <c r="E9" s="10" t="s">
        <v>41</v>
      </c>
      <c r="F9" s="7"/>
      <c r="G9" s="12"/>
    </row>
    <row r="10" ht="40" customHeight="1" spans="1:7">
      <c r="A10" s="7">
        <v>8</v>
      </c>
      <c r="B10" s="8" t="s">
        <v>42</v>
      </c>
      <c r="C10" s="9"/>
      <c r="D10" s="10">
        <v>13626</v>
      </c>
      <c r="E10" s="10" t="s">
        <v>43</v>
      </c>
      <c r="F10" s="7"/>
      <c r="G10" s="12"/>
    </row>
    <row r="11" ht="40" customHeight="1" spans="1:7">
      <c r="A11" s="7">
        <v>9</v>
      </c>
      <c r="B11" s="8" t="s">
        <v>44</v>
      </c>
      <c r="C11" s="9"/>
      <c r="D11" s="13">
        <v>30820.82</v>
      </c>
      <c r="E11" s="10" t="s">
        <v>45</v>
      </c>
      <c r="F11" s="7"/>
      <c r="G11" s="12"/>
    </row>
    <row r="12" ht="40" customHeight="1" spans="1:7">
      <c r="A12" s="7">
        <v>10</v>
      </c>
      <c r="B12" s="8" t="s">
        <v>46</v>
      </c>
      <c r="C12" s="9">
        <v>94812.29</v>
      </c>
      <c r="D12" s="9">
        <v>309383.1</v>
      </c>
      <c r="E12" s="13" t="s">
        <v>47</v>
      </c>
      <c r="F12" s="7"/>
      <c r="G12" s="12"/>
    </row>
    <row r="13" ht="40" customHeight="1" spans="1:7">
      <c r="A13" s="7">
        <v>11</v>
      </c>
      <c r="B13" s="8" t="s">
        <v>48</v>
      </c>
      <c r="C13" s="9">
        <v>96071.65</v>
      </c>
      <c r="D13" s="9">
        <v>312166.31</v>
      </c>
      <c r="E13" s="13" t="s">
        <v>49</v>
      </c>
      <c r="F13" s="7"/>
      <c r="G13" s="12"/>
    </row>
    <row r="14" ht="40" customHeight="1" spans="1:7">
      <c r="A14" s="7">
        <v>12</v>
      </c>
      <c r="B14" s="14" t="s">
        <v>50</v>
      </c>
      <c r="C14" s="9">
        <v>21340.38</v>
      </c>
      <c r="D14" s="9">
        <v>73181.33</v>
      </c>
      <c r="E14" s="13" t="s">
        <v>51</v>
      </c>
      <c r="F14" s="7"/>
      <c r="G14" s="12"/>
    </row>
    <row r="15" ht="40" customHeight="1" spans="1:7">
      <c r="A15" s="7">
        <v>13</v>
      </c>
      <c r="B15" s="15" t="s">
        <v>52</v>
      </c>
      <c r="C15" s="9">
        <v>12701</v>
      </c>
      <c r="D15" s="9">
        <v>43940</v>
      </c>
      <c r="E15" s="10" t="s">
        <v>53</v>
      </c>
      <c r="F15" s="7"/>
      <c r="G15" s="12"/>
    </row>
    <row r="16" ht="40" customHeight="1" spans="1:7">
      <c r="A16" s="7">
        <v>14</v>
      </c>
      <c r="B16" s="15" t="s">
        <v>54</v>
      </c>
      <c r="C16" s="9">
        <v>18887.71</v>
      </c>
      <c r="D16" s="9">
        <v>73392.92</v>
      </c>
      <c r="E16" s="13" t="s">
        <v>55</v>
      </c>
      <c r="F16" s="7"/>
      <c r="G16" s="12"/>
    </row>
    <row r="17" ht="40" customHeight="1" spans="1:7">
      <c r="A17" s="7">
        <v>15</v>
      </c>
      <c r="B17" s="16" t="s">
        <v>56</v>
      </c>
      <c r="C17" s="17">
        <v>32826.97</v>
      </c>
      <c r="D17" s="17">
        <v>127937.98</v>
      </c>
      <c r="E17" s="18" t="s">
        <v>57</v>
      </c>
      <c r="F17" s="7"/>
      <c r="G17" s="12"/>
    </row>
    <row r="18" ht="40" customHeight="1" spans="1:7">
      <c r="A18" s="7">
        <v>16</v>
      </c>
      <c r="B18" s="19" t="s">
        <v>58</v>
      </c>
      <c r="C18" s="19">
        <v>47000</v>
      </c>
      <c r="D18" s="19">
        <v>6764.72</v>
      </c>
      <c r="E18" s="19" t="s">
        <v>59</v>
      </c>
      <c r="F18" s="7"/>
      <c r="G18" s="20"/>
    </row>
    <row r="19" ht="40" customHeight="1" spans="1:7">
      <c r="A19" s="7">
        <v>17</v>
      </c>
      <c r="B19" s="7" t="s">
        <v>60</v>
      </c>
      <c r="C19" s="9">
        <v>96071.65</v>
      </c>
      <c r="D19" s="9">
        <v>312166.31</v>
      </c>
      <c r="E19" s="13" t="s">
        <v>49</v>
      </c>
      <c r="F19" s="7"/>
      <c r="G19" s="21"/>
    </row>
    <row r="20" ht="40" customHeight="1" spans="1:7">
      <c r="A20" s="7">
        <v>18</v>
      </c>
      <c r="B20" s="7" t="s">
        <v>61</v>
      </c>
      <c r="C20" s="9">
        <v>21340.38</v>
      </c>
      <c r="D20" s="9">
        <v>73181.33</v>
      </c>
      <c r="E20" s="13" t="s">
        <v>51</v>
      </c>
      <c r="F20" s="22"/>
      <c r="G20" s="23"/>
    </row>
    <row r="21" ht="40" customHeight="1" spans="1:7">
      <c r="A21" s="7">
        <v>19</v>
      </c>
      <c r="B21" s="24" t="s">
        <v>62</v>
      </c>
      <c r="C21" s="17">
        <v>12701</v>
      </c>
      <c r="D21" s="17">
        <v>43940</v>
      </c>
      <c r="E21" s="25" t="s">
        <v>53</v>
      </c>
      <c r="F21" s="26"/>
      <c r="G21" s="27"/>
    </row>
    <row r="22" ht="46" customHeight="1" spans="1:7">
      <c r="A22" s="28" t="s">
        <v>63</v>
      </c>
      <c r="B22" s="28"/>
      <c r="C22" s="9">
        <v>18887.71</v>
      </c>
      <c r="D22" s="9">
        <v>73392.92</v>
      </c>
      <c r="E22" s="13" t="s">
        <v>55</v>
      </c>
      <c r="F22" s="28"/>
      <c r="G22" s="28"/>
    </row>
    <row r="23" customHeight="1" spans="1:7">
      <c r="C23" s="29"/>
      <c r="D23" s="29"/>
      <c r="E23" s="30"/>
      <c r="G23" s="31" t="s">
        <v>64</v>
      </c>
    </row>
    <row r="24" customHeight="1" spans="1:7">
      <c r="E24" s="32" t="s">
        <v>65</v>
      </c>
      <c r="F24" s="32"/>
      <c r="G24" s="32"/>
    </row>
    <row r="25" customHeight="1" spans="1:7">
      <c r="G25" s="33" t="s">
        <v>66</v>
      </c>
    </row>
  </sheetData>
  <mergeCells count="7">
    <mergeCell ref="A1:G1"/>
    <mergeCell ref="B19:E19"/>
    <mergeCell ref="B20:E20"/>
    <mergeCell ref="B21:E21"/>
    <mergeCell ref="A22:G22"/>
    <mergeCell ref="E24:G24"/>
    <mergeCell ref="G3:G18"/>
  </mergeCells>
  <pageMargins left="0.75" right="0.75" top="1" bottom="1" header="0.511805555555556" footer="0.511805555555556"/>
  <pageSetup paperSize="9" scale="83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控制价计算书</vt:lpstr>
      <vt:lpstr>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wkk</cp:lastModifiedBy>
  <dcterms:created xsi:type="dcterms:W3CDTF">2016-01-24T13:16:00Z</dcterms:created>
  <cp:lastPrinted>2023-10-09T02:12:00Z</cp:lastPrinted>
  <dcterms:modified xsi:type="dcterms:W3CDTF">2026-09-10T01:03:58Z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ICV">
    <vt:lpwstr>EFB6A813EBD44E5EB896FC4E5BA2965F_13</vt:lpwstr>
  </property>
  <property fmtid="{D5CDD505-2E9C-101B-9397-08002B2CF9AE}" pid="5" name="KSOProductBuildVer">
    <vt:lpwstr>2052-12.1.0.28505</vt:lpwstr>
  </property>
  <property fmtid="{D5CDD505-2E9C-101B-9397-08002B2CF9AE}" pid="6" name="CalculationRule">
    <vt:i4>0</vt:i4>
  </property>
</Properties>
</file>