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价清单" sheetId="2" r:id="rId1"/>
  </sheets>
  <definedNames>
    <definedName name="_xlnm.Print_Titles" localSheetId="0">报价清单!$1:$2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BFA54D25BE1C46E3BCE5937A12E670D1" descr="WPS图片(1)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5" name="ID_3627B6ECE1A94ECA98856C9118BEEB57" descr="WPS图片(1)"/>
        <xdr:cNvPicPr/>
      </xdr:nvPicPr>
      <xdr:blipFill>
        <a:blip r:embed="rId2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8" name="ID_F9C8FBAE2CA949909B302431A4C013C8" descr="WPS图片(1)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7765" cy="9681845"/>
        </a:xfrm>
        <a:prstGeom prst="rect">
          <a:avLst/>
        </a:prstGeom>
      </xdr:spPr>
    </xdr:pic>
  </etc:cellImage>
  <etc:cellImage>
    <xdr:pic>
      <xdr:nvPicPr>
        <xdr:cNvPr id="9" name="ID_2B65C0F1AB244353B4D877751FA66694" descr="WPS图片(1)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9679940"/>
        </a:xfrm>
        <a:prstGeom prst="rect">
          <a:avLst/>
        </a:prstGeom>
      </xdr:spPr>
    </xdr:pic>
  </etc:cellImage>
  <etc:cellImage>
    <xdr:pic>
      <xdr:nvPicPr>
        <xdr:cNvPr id="10" name="ID_AC83BB16DA0644999B75BD202F10A4B2" descr="WPS图片(1)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7549515"/>
        </a:xfrm>
        <a:prstGeom prst="rect">
          <a:avLst/>
        </a:prstGeom>
      </xdr:spPr>
    </xdr:pic>
  </etc:cellImage>
  <etc:cellImage>
    <xdr:pic>
      <xdr:nvPicPr>
        <xdr:cNvPr id="11" name="ID_30496AA9FA4444AEBEFC4B15872372CC" descr="WPS图片(1)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2" name="ID_DCE9B0424F2B49008EA53EDE1B6285A2" descr="微信图片_20250217165635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3" name="ID_5250D27E063240DD91D0CF64C96898FA" descr="微信图片_20250217165738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4" name="ID_97F97E4FC8944EDFA174CA6EEB5792D8" descr="WPS图片(1)"/>
        <xdr:cNvPicPr/>
      </xdr:nvPicPr>
      <xdr:blipFill>
        <a:blip r:embed="rId9"/>
        <a:stretch>
          <a:fillRect/>
        </a:stretch>
      </xdr:blipFill>
      <xdr:spPr>
        <a:xfrm>
          <a:off x="0" y="0"/>
          <a:ext cx="10058400" cy="9678035"/>
        </a:xfrm>
        <a:prstGeom prst="rect">
          <a:avLst/>
        </a:prstGeom>
      </xdr:spPr>
    </xdr:pic>
  </etc:cellImage>
  <etc:cellImage>
    <xdr:pic>
      <xdr:nvPicPr>
        <xdr:cNvPr id="15" name="ID_94AB79BECBEA483297165A0FADFD4A02" descr="WPS图片(1)"/>
        <xdr:cNvPicPr/>
      </xdr:nvPicPr>
      <xdr:blipFill>
        <a:blip r:embed="rId10"/>
        <a:stretch>
          <a:fillRect/>
        </a:stretch>
      </xdr:blipFill>
      <xdr:spPr>
        <a:xfrm>
          <a:off x="0" y="0"/>
          <a:ext cx="4286250" cy="7620000"/>
        </a:xfrm>
        <a:prstGeom prst="rect">
          <a:avLst/>
        </a:prstGeom>
      </xdr:spPr>
    </xdr:pic>
  </etc:cellImage>
  <etc:cellImage>
    <xdr:pic>
      <xdr:nvPicPr>
        <xdr:cNvPr id="16" name="ID_24725931C1024E809B8144B81B9EFAAA" descr="WPS图片(1)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7765" cy="9681845"/>
        </a:xfrm>
        <a:prstGeom prst="rect">
          <a:avLst/>
        </a:prstGeom>
      </xdr:spPr>
    </xdr:pic>
  </etc:cellImage>
  <etc:cellImage>
    <xdr:pic>
      <xdr:nvPicPr>
        <xdr:cNvPr id="17" name="ID_76C624E8D52145BBA5A258535EB0A297" descr="WPS图片(1)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9678035"/>
        </a:xfrm>
        <a:prstGeom prst="rect">
          <a:avLst/>
        </a:prstGeom>
      </xdr:spPr>
    </xdr:pic>
  </etc:cellImage>
  <etc:cellImage>
    <xdr:pic>
      <xdr:nvPicPr>
        <xdr:cNvPr id="18" name="ID_84AB5398A7274A879801C9FD63DD979A" descr="微信图片_20250217170739"/>
        <xdr:cNvPicPr/>
      </xdr:nvPicPr>
      <xdr:blipFill>
        <a:blip r:embed="rId13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3" name="ID_4685A8D9CABE4AFE99812FF3E96ACD9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53100" y="6946900"/>
          <a:ext cx="12192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2E4B7E894ED4A058E493E774FE6F1D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753100" y="16624300"/>
          <a:ext cx="12182475" cy="1624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2DDC6FFD5B1144949DD50C8A7A0896F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753100" y="10147300"/>
          <a:ext cx="12192000" cy="1624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2F451FC3E6814608A045DD75FAF32B0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267700" y="358140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71FC39D301C445719740A8DD27C8B3E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267700" y="2819400"/>
          <a:ext cx="7715250" cy="1371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04498EB1FD5245D482801B6681D1712F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524750" y="22612350"/>
          <a:ext cx="12192000" cy="12192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<sst xmlns="http://schemas.openxmlformats.org/spreadsheetml/2006/main" count="98" uniqueCount="73">
  <si>
    <t>报价清单</t>
  </si>
  <si>
    <t>序号</t>
  </si>
  <si>
    <t>项目名称</t>
  </si>
  <si>
    <t>维修标准和工序要求</t>
  </si>
  <si>
    <t>单位</t>
  </si>
  <si>
    <t>总数</t>
  </si>
  <si>
    <t>不含税
综合单价（元）</t>
  </si>
  <si>
    <t>不含税总价（元）</t>
  </si>
  <si>
    <t>现状/样板图</t>
  </si>
  <si>
    <t>备注</t>
  </si>
  <si>
    <t>宿舍大门更换</t>
  </si>
  <si>
    <t>1.工作内容:破损大门拆除并清运（运距综合考虑），安装木质门框、门页（含插梢内外2个，月牙把手1个，门洞尺寸2.1m*1m，实际规格尺寸以现场实际测量为准门框与墙面接触部分缝隙填充，破损墙面用原色彩水泥浆修补。
2.规格尺寸:门洞尺寸2.1m*1m，实际规格尺寸以现场实际测量为准
3.门框、扇材质:木质，厚度为；大门款式参考“维修清单中的样板图”
4.其他:门、框（与墙面接触部分）缝隙小的用发泡沫胶填满，缝隙大的用水泥砂浆填满。含五金配件。</t>
  </si>
  <si>
    <t>扇</t>
  </si>
  <si>
    <t>宿舍大门页更换</t>
  </si>
  <si>
    <t>1.工作内容：拆除破损木门门页并清运（运距综合考虑），安装新木门门页（含五金配件）。
2.材质及规格：木质门页，1.2*1.91m，实际规格尺寸以现场实际测量为准。</t>
  </si>
  <si>
    <t>宿舍大门门框更换</t>
  </si>
  <si>
    <t>1.工作内容：拆除破损门框及门页，破损门框清运（运距综合考虑），安装新门框及原有门页。门框与墙面接触部分缝隙填充，破损墙面用原色彩水泥浆修补。
2.材质及规格：木质门框，2.02*1.2m，实际规格尺寸以现场实际测量为准。
3.其他:门、框（与墙面接触部分）缝隙小的用发泡沫胶填满，缝隙大的用水泥砂浆填满。</t>
  </si>
  <si>
    <t>樘</t>
  </si>
  <si>
    <t>阳台门更换</t>
  </si>
  <si>
    <t>1.工作内容:拆除破损阳台门并清运（运距综合考虑），安装阳台门，门缝填充；破损墙面修补等。
2.门框或扇外围尺寸:高 2.46m*宽 0.79m
3.门框、扇材质:铝合金玻璃门，1.2mm的铝合金;阳台门款式参考“维修清单中的样板图”
4.玻璃品种、厚度:5mm厚单层普通玻</t>
  </si>
  <si>
    <t>厕所门更换</t>
  </si>
  <si>
    <t>1.工作内容:拆除破损厕所门并清运（运距综合考虑），安装厕所门，门缝填充；破损墙面修补等。
2.门框或扇外围尺寸:高1.96m*0.88m（.
3.门框、扇材质:铝合金门，1.2mm的铝合金;厕所门款式参考“维修清单中的样板图”</t>
  </si>
  <si>
    <t>1.工作内容:拆除破损厕所门并清运（运距综合考虑），安装厕所门，门缝填充；破损墙面修补等。
2.门框或扇外围尺寸:2.06m*0.675m
3.门框、扇材质:铝合金门，1.2mm的铝合金;厕所门款式参考“维修清单中的样板图”</t>
  </si>
  <si>
    <t>仓库门更换</t>
  </si>
  <si>
    <t>1.工作内容:拆除破损仓库门并清运（运距综合考虑），安装仓库门（含木门涂刷腻子及涂料），门缝填充；破损墙面修补等。
2.门框或扇外围尺寸:1.65m*1.95m
3.门框、扇材质:多层实木板，款式参考“维修清单中的样板图”</t>
  </si>
  <si>
    <t>空气窗更换</t>
  </si>
  <si>
    <t>1.工作内容:拆除破损空气窗并清运（运距综合考虑），安装铝合金空气窗，框、扇材质:铝合金门，1.2mm的铝合金，缝隙填充；破损墙面修补等。
2.窗代号及洞口尺寸:1.87m*0.5m。
3.玻璃品种、厚度:5mm厚单层普通玻</t>
  </si>
  <si>
    <t>1.工作内容:拆除破损空气窗并清运（运距综合考虑），安装铝合金空气窗，框、扇材质:铝合金门，1.2mm的铝合金，缝隙填充；破损墙面修补等。
2.窗代号及洞口尺寸:0.8m*0.6m*2扇。
3.玻璃品种、厚度:5mm厚单层普通玻</t>
  </si>
  <si>
    <t>1.工作内容:拆除破损空气窗并清运（运距综合考虑），安装铝合金空气窗，框、扇材质:铝合金门，1.2mm的铝合金，缝隙填充；破损墙面修补等。
2.窗代号及洞口尺寸:2.2m*0.6m。
3.玻璃品种、厚度:5mm厚单层普通玻</t>
  </si>
  <si>
    <t>消防栓门更换</t>
  </si>
  <si>
    <t>1.工作内容：拆除破损消防栓门并清运（运距综合考虑），安装新消防栓门。
2.材质及规格：铝材，1*0.7m，实际规格尺寸以现场实际测量为准。</t>
  </si>
  <si>
    <t>门、窗玻璃更换维修</t>
  </si>
  <si>
    <t>1.工作内容:拆除破损门窗玻璃并清运（运距综合考虑），安装门窗玻璃，打胶；破损门窗框修补等。
2.规格尺寸:每块玻璃暂按1㎡，具体以现场实际为准；
3.玻璃品种、厚度:5mm厚单层普通玻</t>
  </si>
  <si>
    <t>块</t>
  </si>
  <si>
    <t>瓷砖修复</t>
  </si>
  <si>
    <t>1.工作内容:拆除原瓷砖并清运（运距综合考虑），清理基层，抹结合层，铺贴瓷砖；勾缝等。
2.瓷砖规格:阳台、厕所陶瓷地砖300*300；宿舍内400*400，具体以现场实际为准；</t>
  </si>
  <si>
    <t>㎡</t>
  </si>
  <si>
    <t>天花板漏水维修</t>
  </si>
  <si>
    <t>1.工作内容:采用注浆工艺进行补漏，完成漏水修复，包括但不限于注浆补漏、垃圾清运、室内物品保护等。
2.以每间房为单位进行报价综合报价。</t>
  </si>
  <si>
    <t>间</t>
  </si>
  <si>
    <t>1.工作内容：漏水天棚涂料铲除并清运（运距综合考虑），基层清理，刮腻子两遍，涂料2遍； 2.喷刷涂料部位：天棚（每间按2㎡）</t>
  </si>
  <si>
    <t>涂料修复</t>
  </si>
  <si>
    <t>1.工作内容:破损涂料拆除并清运（运距综合考虑）；基层清理；刮腻子2遍；涂料2遍等
2.喷刷涂料部位:天棚、墙面等。</t>
  </si>
  <si>
    <t>风扇更换</t>
  </si>
  <si>
    <t>1.原损坏风扇拆除，含清运；
2.安装新风扇；3.风扇规格：570X485x487(mm) 楼顶扇,含调速器。</t>
  </si>
  <si>
    <t>个</t>
  </si>
  <si>
    <t>厕所排风扇更换</t>
  </si>
  <si>
    <t>1.原损坏排风扇拆除，含清运；
2.安装新排风扇；
3.排风扇规格：30cm*30cm。
4.款式参考样板图。</t>
  </si>
  <si>
    <t>厕盆更换</t>
  </si>
  <si>
    <t>1.工作内容:拆除破损厕盆并清运（运距综合考虑），安装新厕盆（包含管件等连接），厕盆边破损瓷砖修复等
2.规格、类型:蹲便式，尺寸不限于38*50
3.材料名称、数量:包含蹲便器、软管、阀门、存水弯等配件</t>
  </si>
  <si>
    <t>厕所堵、下水道、排水管、排污管堵塞</t>
  </si>
  <si>
    <t>1.工作内容:厕所堵、下水道、排水管、排污管堵塞疏通；包含但不限于疏通及换管等。
2.规格:管径DN50\DN70\DN100；具体以实际为准。</t>
  </si>
  <si>
    <t>处</t>
  </si>
  <si>
    <t>天井盖更换</t>
  </si>
  <si>
    <t>1.工作内容:拆除破损天井盖并清理外运（运距综合考虑），安装不锈钢井盖。
2.井盖材质、规格:不锈钢材质，规格 100cm*100cm，不锈钢厚度 2mm；</t>
  </si>
  <si>
    <t>混凝土井盖更换</t>
  </si>
  <si>
    <t>1.工作内容:拆除破损井盖并清运（运距综合考虑），安装混凝土井盖
2.井盖规格:100cm*50cm，混凝土材质，厚度 5CM，具体以现场实际情况为准
3.混凝土强度等级:C30</t>
  </si>
  <si>
    <t>1.工作内容:拆除破损井盖并清运（运距综合考虑），安装混凝土井盖
2.井盖规格:100cm*100cm，混凝土材质，厚度 5CM，具体以现场实际情况为准
3.混凝土强度等级:C30</t>
  </si>
  <si>
    <t>铸铁井盖更换</t>
  </si>
  <si>
    <t>1.工作内容:拆除破损井盖并清运（运距综合考虑），安装铸铁井盖
2.材质及规格:方形铸铁井盖，70cm*40cm，具体以现场实际为准。</t>
  </si>
  <si>
    <t>1.工作内容:拆除破损井盖并清运（运距综合考虑），安装铸铁井盖
2.材质及规格:方形铸铁井盖，50cm*30cm，具体以现场实际为准。</t>
  </si>
  <si>
    <t>1.工作内容:拆除破损井盖并清运（运距综合考虑），安装铸铁井盖
2.材质及规格:圆形铸铁井盖，直径70cm，具体以现场实际为准。</t>
  </si>
  <si>
    <t>路灯维修</t>
  </si>
  <si>
    <t>1.工作内容:检修损坏情况，拆除损坏的灯泡、开关、灯罩、线缆等，安装更换灯泡、开关、灯罩、线缆，，包括但不限于吊装作业、线缆连接等。
2.规格:灯体尺寸500mm*500mm，光源50瓦LED，具体以现场实际尺寸为准。</t>
  </si>
  <si>
    <t>盏</t>
  </si>
  <si>
    <t>不含税合计（元）</t>
  </si>
  <si>
    <r>
      <rPr>
        <b/>
        <sz val="12"/>
        <rFont val="宋体"/>
        <charset val="134"/>
      </rPr>
      <t>税金（税率</t>
    </r>
    <r>
      <rPr>
        <b/>
        <u/>
        <sz val="12"/>
        <rFont val="宋体"/>
        <charset val="134"/>
      </rPr>
      <t xml:space="preserve">   %</t>
    </r>
    <r>
      <rPr>
        <b/>
        <sz val="12"/>
        <rFont val="宋体"/>
        <charset val="134"/>
      </rPr>
      <t>）</t>
    </r>
  </si>
  <si>
    <t>增值税专票</t>
  </si>
  <si>
    <t>含税总金额（元）</t>
  </si>
  <si>
    <t>注：不含税综合单价为除税金外的全费用单价，包括完成清单中一个规定计量单位项目所需的人工费、材料费、机械使用费、管理费和利润、安全文明施工费、临时设施费、各项措施费（包含赶工措施费）、保修费及相关风险等，并综合考虑物价浮动、政策性文件价格调整等风险因素在内的一切费用。综合单价将贯穿于投标报价、工程款支付、洽商处理和竣工结算的始终。除非合同另有约定，否则不作调整。</t>
  </si>
  <si>
    <r>
      <rPr>
        <sz val="12"/>
        <rFont val="宋体"/>
        <charset val="134"/>
      </rPr>
      <t>供应商：</t>
    </r>
    <r>
      <rPr>
        <b/>
        <sz val="12"/>
        <rFont val="宋体"/>
        <charset val="134"/>
      </rPr>
      <t xml:space="preserve"> </t>
    </r>
    <r>
      <rPr>
        <b/>
        <u/>
        <sz val="12"/>
        <rFont val="宋体"/>
        <charset val="134"/>
      </rPr>
      <t xml:space="preserve">                         </t>
    </r>
    <r>
      <rPr>
        <sz val="12"/>
        <rFont val="宋体"/>
        <charset val="134"/>
      </rPr>
      <t>（盖单位章）</t>
    </r>
  </si>
  <si>
    <r>
      <rPr>
        <sz val="12"/>
        <rFont val="宋体"/>
        <charset val="134"/>
      </rPr>
      <t>法定代表人或其委托代理人：</t>
    </r>
    <r>
      <rPr>
        <b/>
        <sz val="12"/>
        <rFont val="宋体"/>
        <charset val="134"/>
      </rPr>
      <t xml:space="preserve"> </t>
    </r>
    <r>
      <rPr>
        <b/>
        <u/>
        <sz val="12"/>
        <rFont val="宋体"/>
        <charset val="134"/>
      </rPr>
      <t xml:space="preserve">          </t>
    </r>
    <r>
      <rPr>
        <sz val="12"/>
        <rFont val="宋体"/>
        <charset val="134"/>
      </rPr>
      <t>（签字）</t>
    </r>
  </si>
  <si>
    <r>
      <rPr>
        <b/>
        <sz val="12"/>
        <rFont val="宋体"/>
        <charset val="134"/>
      </rPr>
      <t xml:space="preserve"> </t>
    </r>
    <r>
      <rPr>
        <b/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>年</t>
    </r>
    <r>
      <rPr>
        <b/>
        <sz val="12"/>
        <rFont val="宋体"/>
        <charset val="134"/>
      </rPr>
      <t xml:space="preserve"> </t>
    </r>
    <r>
      <rPr>
        <b/>
        <u/>
        <sz val="12"/>
        <rFont val="宋体"/>
        <charset val="134"/>
      </rPr>
      <t xml:space="preserve">   </t>
    </r>
    <r>
      <rPr>
        <sz val="12"/>
        <rFont val="宋体"/>
        <charset val="134"/>
      </rPr>
      <t>月</t>
    </r>
    <r>
      <rPr>
        <b/>
        <u/>
        <sz val="12"/>
        <rFont val="宋体"/>
        <charset val="134"/>
      </rPr>
      <t xml:space="preserve">   </t>
    </r>
    <r>
      <rPr>
        <sz val="12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</si>
</sst>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微软雅黑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2.jpeg"/><Relationship Id="rId8" Type="http://schemas.openxmlformats.org/officeDocument/2006/relationships/image" Target="media/image11.jpeg"/><Relationship Id="rId7" Type="http://schemas.openxmlformats.org/officeDocument/2006/relationships/image" Target="media/image10.jpeg"/><Relationship Id="rId6" Type="http://schemas.openxmlformats.org/officeDocument/2006/relationships/image" Target="media/image9.png"/><Relationship Id="rId5" Type="http://schemas.openxmlformats.org/officeDocument/2006/relationships/image" Target="media/image8.png"/><Relationship Id="rId4" Type="http://schemas.openxmlformats.org/officeDocument/2006/relationships/image" Target="media/image7.jpeg"/><Relationship Id="rId3" Type="http://schemas.openxmlformats.org/officeDocument/2006/relationships/image" Target="media/image6.jpeg"/><Relationship Id="rId2" Type="http://schemas.openxmlformats.org/officeDocument/2006/relationships/image" Target="media/image5.png"/><Relationship Id="rId19" Type="http://schemas.openxmlformats.org/officeDocument/2006/relationships/image" Target="media/image22.png"/><Relationship Id="rId18" Type="http://schemas.openxmlformats.org/officeDocument/2006/relationships/image" Target="media/image21.png"/><Relationship Id="rId17" Type="http://schemas.openxmlformats.org/officeDocument/2006/relationships/image" Target="media/image20.png"/><Relationship Id="rId16" Type="http://schemas.openxmlformats.org/officeDocument/2006/relationships/image" Target="media/image19.png"/><Relationship Id="rId15" Type="http://schemas.openxmlformats.org/officeDocument/2006/relationships/image" Target="media/image18.png"/><Relationship Id="rId14" Type="http://schemas.openxmlformats.org/officeDocument/2006/relationships/image" Target="media/image17.png"/><Relationship Id="rId13" Type="http://schemas.openxmlformats.org/officeDocument/2006/relationships/image" Target="media/image16.jpeg"/><Relationship Id="rId12" Type="http://schemas.openxmlformats.org/officeDocument/2006/relationships/image" Target="media/image15.jpeg"/><Relationship Id="rId11" Type="http://schemas.openxmlformats.org/officeDocument/2006/relationships/image" Target="media/image14.jpeg"/><Relationship Id="rId10" Type="http://schemas.openxmlformats.org/officeDocument/2006/relationships/image" Target="media/image13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332105</xdr:colOff>
      <xdr:row>2</xdr:row>
      <xdr:rowOff>48895</xdr:rowOff>
    </xdr:from>
    <xdr:to>
      <xdr:col>7</xdr:col>
      <xdr:colOff>1169035</xdr:colOff>
      <xdr:row>2</xdr:row>
      <xdr:rowOff>1304925</xdr:rowOff>
    </xdr:to>
    <xdr:pic>
      <xdr:nvPicPr>
        <xdr:cNvPr id="2" name="图片 1" descr="微信图片_202503181504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33055" y="988695"/>
          <a:ext cx="836930" cy="125603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106680</xdr:colOff>
      <xdr:row>9</xdr:row>
      <xdr:rowOff>51435</xdr:rowOff>
    </xdr:from>
    <xdr:to>
      <xdr:col>7</xdr:col>
      <xdr:colOff>1042670</xdr:colOff>
      <xdr:row>10</xdr:row>
      <xdr:rowOff>447675</xdr:rowOff>
    </xdr:to>
    <xdr:pic>
      <xdr:nvPicPr>
        <xdr:cNvPr id="3" name="图片 2" descr="微信图片_202503181606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07630" y="9716135"/>
          <a:ext cx="935990" cy="1424940"/>
        </a:xfrm>
        <a:prstGeom prst="rect">
          <a:avLst/>
        </a:prstGeom>
      </xdr:spPr>
    </xdr:pic>
    <xdr:clientData/>
  </xdr:twoCellAnchor>
  <xdr:twoCellAnchor editAs="oneCell">
    <xdr:from>
      <xdr:col>7</xdr:col>
      <xdr:colOff>111760</xdr:colOff>
      <xdr:row>10</xdr:row>
      <xdr:rowOff>551180</xdr:rowOff>
    </xdr:from>
    <xdr:to>
      <xdr:col>7</xdr:col>
      <xdr:colOff>1107440</xdr:colOff>
      <xdr:row>11</xdr:row>
      <xdr:rowOff>898525</xdr:rowOff>
    </xdr:to>
    <xdr:pic>
      <xdr:nvPicPr>
        <xdr:cNvPr id="4" name="图片 3" descr="微信图片_2025031819112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12710" y="11244580"/>
          <a:ext cx="995680" cy="1376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pane ySplit="2" topLeftCell="A27" activePane="bottomLeft" state="frozen"/>
      <selection/>
      <selection pane="bottomLeft" activeCell="C4" sqref="C4"/>
    </sheetView>
  </sheetViews>
  <sheetFormatPr defaultColWidth="8" defaultRowHeight="13.5"/>
  <cols>
    <col min="1" max="1" width="5.11111111111111" style="3" customWidth="1"/>
    <col min="2" max="2" width="13.2222222222222" style="3" customWidth="1"/>
    <col min="3" max="3" width="36" style="3" customWidth="1"/>
    <col min="4" max="4" width="5" style="3" customWidth="1"/>
    <col min="5" max="5" width="6.44444444444444" style="4" customWidth="1"/>
    <col min="6" max="7" width="11.4444444444444" style="4" customWidth="1"/>
    <col min="8" max="8" width="16.3333333333333" style="3" customWidth="1"/>
    <col min="9" max="9" width="12.8888888888889" style="3" customWidth="1"/>
    <col min="10" max="16383" width="8" style="3"/>
    <col min="16384" max="16384" width="8" style="5"/>
  </cols>
  <sheetData>
    <row r="1" s="1" customFormat="1" ht="2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48" customHeight="1" spans="1:9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7" t="s">
        <v>9</v>
      </c>
    </row>
    <row r="3" ht="132" spans="1:9">
      <c r="A3" s="12">
        <v>1</v>
      </c>
      <c r="B3" s="12" t="s">
        <v>10</v>
      </c>
      <c r="C3" s="13" t="s">
        <v>11</v>
      </c>
      <c r="D3" s="14" t="s">
        <v>12</v>
      </c>
      <c r="E3" s="14">
        <v>7</v>
      </c>
      <c r="F3" s="12"/>
      <c r="G3" s="12"/>
      <c r="H3" s="15"/>
      <c r="I3" s="47"/>
    </row>
    <row r="4" ht="60" customHeight="1" spans="1:9">
      <c r="A4" s="12">
        <v>2</v>
      </c>
      <c r="B4" s="12" t="s">
        <v>13</v>
      </c>
      <c r="C4" s="16" t="s">
        <v>14</v>
      </c>
      <c r="D4" s="14" t="s">
        <v>12</v>
      </c>
      <c r="E4" s="14">
        <v>10</v>
      </c>
      <c r="F4" s="12"/>
      <c r="G4" s="12"/>
      <c r="H4" s="15" t="str">
        <f>_xlfn.DISPIMG("ID_71FC39D301C445719740A8DD27C8B3EE",1)</f>
        <v>=DISPIMG("ID_71FC39D301C445719740A8DD27C8B3EE",1)</v>
      </c>
      <c r="I4" s="47"/>
    </row>
    <row r="5" ht="96" customHeight="1" spans="1:9">
      <c r="A5" s="12">
        <v>3</v>
      </c>
      <c r="B5" s="17" t="s">
        <v>15</v>
      </c>
      <c r="C5" s="16" t="s">
        <v>16</v>
      </c>
      <c r="D5" s="18" t="s">
        <v>17</v>
      </c>
      <c r="E5" s="14">
        <v>3</v>
      </c>
      <c r="F5" s="12"/>
      <c r="G5" s="12"/>
      <c r="H5" s="14" t="str">
        <f>_xlfn.DISPIMG("ID_2F451FC3E6814608A045DD75FAF32B00",1)</f>
        <v>=DISPIMG("ID_2F451FC3E6814608A045DD75FAF32B00",1)</v>
      </c>
      <c r="I5" s="47"/>
    </row>
    <row r="6" ht="120" customHeight="1" spans="1:9">
      <c r="A6" s="12">
        <v>4</v>
      </c>
      <c r="B6" s="12" t="s">
        <v>18</v>
      </c>
      <c r="C6" s="19" t="s">
        <v>19</v>
      </c>
      <c r="D6" s="20" t="s">
        <v>17</v>
      </c>
      <c r="E6" s="14">
        <v>6</v>
      </c>
      <c r="F6" s="12"/>
      <c r="G6" s="12"/>
      <c r="H6" s="14" t="str">
        <f>_xlfn.DISPIMG("ID_2B65C0F1AB244353B4D877751FA66694",1)</f>
        <v>=DISPIMG("ID_2B65C0F1AB244353B4D877751FA66694",1)</v>
      </c>
      <c r="I6" s="47"/>
    </row>
    <row r="7" ht="96" customHeight="1" spans="1:9">
      <c r="A7" s="12">
        <v>5</v>
      </c>
      <c r="B7" s="21" t="s">
        <v>20</v>
      </c>
      <c r="C7" s="22" t="s">
        <v>21</v>
      </c>
      <c r="D7" s="20" t="s">
        <v>17</v>
      </c>
      <c r="E7" s="14">
        <v>1</v>
      </c>
      <c r="F7" s="12"/>
      <c r="G7" s="12"/>
      <c r="H7" s="23" t="str">
        <f>_xlfn.DISPIMG("ID_F9C8FBAE2CA949909B302431A4C013C8",1)</f>
        <v>=DISPIMG("ID_F9C8FBAE2CA949909B302431A4C013C8",1)</v>
      </c>
      <c r="I7" s="47"/>
    </row>
    <row r="8" ht="96" customHeight="1" spans="1:9">
      <c r="A8" s="12">
        <v>6</v>
      </c>
      <c r="B8" s="21" t="s">
        <v>20</v>
      </c>
      <c r="C8" s="22" t="s">
        <v>22</v>
      </c>
      <c r="D8" s="20" t="s">
        <v>17</v>
      </c>
      <c r="E8" s="14">
        <v>1</v>
      </c>
      <c r="F8" s="12"/>
      <c r="G8" s="12"/>
      <c r="H8" s="24"/>
      <c r="I8" s="47"/>
    </row>
    <row r="9" ht="87" customHeight="1" spans="1:9">
      <c r="A9" s="12">
        <v>7</v>
      </c>
      <c r="B9" s="21" t="s">
        <v>23</v>
      </c>
      <c r="C9" s="22" t="s">
        <v>24</v>
      </c>
      <c r="D9" s="20" t="s">
        <v>17</v>
      </c>
      <c r="E9" s="14">
        <v>1</v>
      </c>
      <c r="F9" s="12"/>
      <c r="G9" s="12"/>
      <c r="H9" s="14" t="str">
        <f>_xlfn.DISPIMG("ID_DCE9B0424F2B49008EA53EDE1B6285A2",1)</f>
        <v>=DISPIMG("ID_DCE9B0424F2B49008EA53EDE1B6285A2",1)</v>
      </c>
      <c r="I9" s="47"/>
    </row>
    <row r="10" ht="81" spans="1:9">
      <c r="A10" s="12">
        <v>8</v>
      </c>
      <c r="B10" s="12" t="s">
        <v>25</v>
      </c>
      <c r="C10" s="22" t="s">
        <v>26</v>
      </c>
      <c r="D10" s="14" t="s">
        <v>17</v>
      </c>
      <c r="E10" s="14">
        <v>2</v>
      </c>
      <c r="F10" s="12"/>
      <c r="G10" s="12"/>
      <c r="H10" s="23"/>
      <c r="I10" s="27"/>
    </row>
    <row r="11" ht="81" spans="1:9">
      <c r="A11" s="12">
        <v>9</v>
      </c>
      <c r="B11" s="12" t="s">
        <v>25</v>
      </c>
      <c r="C11" s="22" t="s">
        <v>27</v>
      </c>
      <c r="D11" s="14" t="s">
        <v>17</v>
      </c>
      <c r="E11" s="14">
        <v>5</v>
      </c>
      <c r="F11" s="12"/>
      <c r="G11" s="12"/>
      <c r="H11" s="25"/>
      <c r="I11" s="28"/>
    </row>
    <row r="12" ht="81" spans="1:9">
      <c r="A12" s="12">
        <v>10</v>
      </c>
      <c r="B12" s="12" t="s">
        <v>25</v>
      </c>
      <c r="C12" s="22" t="s">
        <v>28</v>
      </c>
      <c r="D12" s="14" t="s">
        <v>17</v>
      </c>
      <c r="E12" s="14">
        <v>4</v>
      </c>
      <c r="F12" s="12"/>
      <c r="G12" s="12"/>
      <c r="H12" s="24"/>
      <c r="I12" s="35"/>
    </row>
    <row r="13" ht="54" customHeight="1" spans="1:9">
      <c r="A13" s="12">
        <v>11</v>
      </c>
      <c r="B13" s="12" t="s">
        <v>29</v>
      </c>
      <c r="C13" s="16" t="s">
        <v>30</v>
      </c>
      <c r="D13" s="14" t="s">
        <v>12</v>
      </c>
      <c r="E13" s="14">
        <v>1</v>
      </c>
      <c r="F13" s="12"/>
      <c r="G13" s="12"/>
      <c r="H13" s="14" t="str">
        <f>_xlfn.DISPIMG("ID_2DDC6FFD5B1144949DD50C8A7A0896F9",1)</f>
        <v>=DISPIMG("ID_2DDC6FFD5B1144949DD50C8A7A0896F9",1)</v>
      </c>
      <c r="I13" s="47"/>
    </row>
    <row r="14" ht="99" customHeight="1" spans="1:9">
      <c r="A14" s="12">
        <v>12</v>
      </c>
      <c r="B14" s="12" t="s">
        <v>31</v>
      </c>
      <c r="C14" s="22" t="s">
        <v>32</v>
      </c>
      <c r="D14" s="14" t="s">
        <v>33</v>
      </c>
      <c r="E14" s="14">
        <v>9</v>
      </c>
      <c r="F14" s="12"/>
      <c r="G14" s="12"/>
      <c r="H14" s="14" t="str">
        <f>_xlfn.DISPIMG("ID_4685A8D9CABE4AFE99812FF3E96ACD9A",1)</f>
        <v>=DISPIMG("ID_4685A8D9CABE4AFE99812FF3E96ACD9A",1)</v>
      </c>
      <c r="I14" s="47"/>
    </row>
    <row r="15" ht="78" customHeight="1" spans="1:9">
      <c r="A15" s="12">
        <v>13</v>
      </c>
      <c r="B15" s="12" t="s">
        <v>34</v>
      </c>
      <c r="C15" s="22" t="s">
        <v>35</v>
      </c>
      <c r="D15" s="26" t="s">
        <v>36</v>
      </c>
      <c r="E15" s="14">
        <v>24.24</v>
      </c>
      <c r="F15" s="12"/>
      <c r="G15" s="12"/>
      <c r="H15" s="14" t="str">
        <f>_xlfn.DISPIMG("ID_30496AA9FA4444AEBEFC4B15872372CC",1)</f>
        <v>=DISPIMG("ID_30496AA9FA4444AEBEFC4B15872372CC",1)</v>
      </c>
      <c r="I15" s="47"/>
    </row>
    <row r="16" ht="78" customHeight="1" spans="1:9">
      <c r="A16" s="12">
        <v>14</v>
      </c>
      <c r="B16" s="27" t="s">
        <v>37</v>
      </c>
      <c r="C16" s="22" t="s">
        <v>38</v>
      </c>
      <c r="D16" s="26" t="s">
        <v>39</v>
      </c>
      <c r="E16" s="14">
        <v>262</v>
      </c>
      <c r="F16" s="12"/>
      <c r="G16" s="12"/>
      <c r="H16" s="23" t="str">
        <f>_xlfn.DISPIMG("ID_5250D27E063240DD91D0CF64C96898FA",1)</f>
        <v>=DISPIMG("ID_5250D27E063240DD91D0CF64C96898FA",1)</v>
      </c>
      <c r="I16" s="27"/>
    </row>
    <row r="17" ht="78" customHeight="1" spans="1:9">
      <c r="A17" s="12">
        <v>15</v>
      </c>
      <c r="B17" s="28"/>
      <c r="C17" s="22" t="s">
        <v>40</v>
      </c>
      <c r="D17" s="26" t="s">
        <v>36</v>
      </c>
      <c r="E17" s="14">
        <v>524</v>
      </c>
      <c r="F17" s="12"/>
      <c r="G17" s="12"/>
      <c r="H17" s="24"/>
      <c r="I17" s="35"/>
    </row>
    <row r="18" ht="81" customHeight="1" spans="1:9">
      <c r="A18" s="12">
        <v>16</v>
      </c>
      <c r="B18" s="29" t="s">
        <v>41</v>
      </c>
      <c r="C18" s="22" t="s">
        <v>42</v>
      </c>
      <c r="D18" s="26" t="s">
        <v>36</v>
      </c>
      <c r="E18" s="14">
        <v>604</v>
      </c>
      <c r="F18" s="12"/>
      <c r="G18" s="12"/>
      <c r="H18" s="14" t="str">
        <f>_xlfn.DISPIMG("ID_AC83BB16DA0644999B75BD202F10A4B2",1)</f>
        <v>=DISPIMG("ID_AC83BB16DA0644999B75BD202F10A4B2",1)</v>
      </c>
      <c r="I18" s="47"/>
    </row>
    <row r="19" ht="78" customHeight="1" spans="1:9">
      <c r="A19" s="12">
        <v>17</v>
      </c>
      <c r="B19" s="27" t="s">
        <v>43</v>
      </c>
      <c r="C19" s="22" t="s">
        <v>44</v>
      </c>
      <c r="D19" s="23" t="s">
        <v>45</v>
      </c>
      <c r="E19" s="14">
        <v>192</v>
      </c>
      <c r="F19" s="12"/>
      <c r="G19" s="12"/>
      <c r="H19" s="14" t="str">
        <f>_xlfn.DISPIMG("ID_97F97E4FC8944EDFA174CA6EEB5792D8",1)</f>
        <v>=DISPIMG("ID_97F97E4FC8944EDFA174CA6EEB5792D8",1)</v>
      </c>
      <c r="I19" s="47"/>
    </row>
    <row r="20" ht="55" customHeight="1" spans="1:9">
      <c r="A20" s="12">
        <v>18</v>
      </c>
      <c r="B20" s="21" t="s">
        <v>46</v>
      </c>
      <c r="C20" s="30" t="s">
        <v>47</v>
      </c>
      <c r="D20" s="23" t="s">
        <v>45</v>
      </c>
      <c r="E20" s="23">
        <v>10</v>
      </c>
      <c r="F20" s="12"/>
      <c r="G20" s="12"/>
      <c r="H20" s="14" t="str">
        <f>_xlfn.DISPIMG("ID_62E4B7E894ED4A058E493E774FE6F1D3",1)</f>
        <v>=DISPIMG("ID_62E4B7E894ED4A058E493E774FE6F1D3",1)</v>
      </c>
      <c r="I20" s="47"/>
    </row>
    <row r="21" ht="84" customHeight="1" spans="1:9">
      <c r="A21" s="12">
        <v>19</v>
      </c>
      <c r="B21" s="31" t="s">
        <v>48</v>
      </c>
      <c r="C21" s="32" t="s">
        <v>49</v>
      </c>
      <c r="D21" s="33" t="s">
        <v>45</v>
      </c>
      <c r="E21" s="23">
        <v>14</v>
      </c>
      <c r="F21" s="12"/>
      <c r="G21" s="12"/>
      <c r="H21" s="14" t="str">
        <f>_xlfn.DISPIMG("ID_3627B6ECE1A94ECA98856C9118BEEB57",1)</f>
        <v>=DISPIMG("ID_3627B6ECE1A94ECA98856C9118BEEB57",1)</v>
      </c>
      <c r="I21" s="47"/>
    </row>
    <row r="22" ht="78" customHeight="1" spans="1:9">
      <c r="A22" s="12">
        <v>20</v>
      </c>
      <c r="B22" s="21" t="s">
        <v>50</v>
      </c>
      <c r="C22" s="34" t="s">
        <v>51</v>
      </c>
      <c r="D22" s="26" t="s">
        <v>52</v>
      </c>
      <c r="E22" s="14">
        <v>14</v>
      </c>
      <c r="F22" s="12"/>
      <c r="G22" s="12"/>
      <c r="H22" s="14" t="str">
        <f>_xlfn.DISPIMG("ID_24725931C1024E809B8144B81B9EFAAA",1)</f>
        <v>=DISPIMG("ID_24725931C1024E809B8144B81B9EFAAA",1)</v>
      </c>
      <c r="I22" s="47"/>
    </row>
    <row r="23" ht="60" customHeight="1" spans="1:9">
      <c r="A23" s="12">
        <v>21</v>
      </c>
      <c r="B23" s="12" t="s">
        <v>53</v>
      </c>
      <c r="C23" s="30" t="s">
        <v>54</v>
      </c>
      <c r="D23" s="12" t="s">
        <v>45</v>
      </c>
      <c r="E23" s="12">
        <v>1</v>
      </c>
      <c r="F23" s="12"/>
      <c r="G23" s="12"/>
      <c r="H23" s="14" t="str">
        <f>_xlfn.DISPIMG("ID_84AB5398A7274A879801C9FD63DD979A",1)</f>
        <v>=DISPIMG("ID_84AB5398A7274A879801C9FD63DD979A",1)</v>
      </c>
      <c r="I23" s="47"/>
    </row>
    <row r="24" ht="69" customHeight="1" spans="1:9">
      <c r="A24" s="12">
        <v>22</v>
      </c>
      <c r="B24" s="12" t="s">
        <v>55</v>
      </c>
      <c r="C24" s="30" t="s">
        <v>56</v>
      </c>
      <c r="D24" s="12" t="s">
        <v>45</v>
      </c>
      <c r="E24" s="12">
        <v>6</v>
      </c>
      <c r="F24" s="12"/>
      <c r="G24" s="12"/>
      <c r="H24" s="23" t="str">
        <f>_xlfn.DISPIMG("ID_94AB79BECBEA483297165A0FADFD4A02",1)</f>
        <v>=DISPIMG("ID_94AB79BECBEA483297165A0FADFD4A02",1)</v>
      </c>
      <c r="I24" s="47"/>
    </row>
    <row r="25" ht="69" customHeight="1" spans="1:9">
      <c r="A25" s="12">
        <v>23</v>
      </c>
      <c r="B25" s="12" t="s">
        <v>55</v>
      </c>
      <c r="C25" s="30" t="s">
        <v>57</v>
      </c>
      <c r="D25" s="12" t="s">
        <v>45</v>
      </c>
      <c r="E25" s="12">
        <v>2</v>
      </c>
      <c r="F25" s="12"/>
      <c r="G25" s="12"/>
      <c r="H25" s="24"/>
      <c r="I25" s="47"/>
    </row>
    <row r="26" ht="69" customHeight="1" spans="1:9">
      <c r="A26" s="12">
        <v>24</v>
      </c>
      <c r="B26" s="12" t="s">
        <v>58</v>
      </c>
      <c r="C26" s="30" t="s">
        <v>59</v>
      </c>
      <c r="D26" s="12" t="s">
        <v>45</v>
      </c>
      <c r="E26" s="12">
        <v>2</v>
      </c>
      <c r="F26" s="12"/>
      <c r="G26" s="35"/>
      <c r="H26" s="25" t="str">
        <f>_xlfn.DISPIMG("ID_04498EB1FD5245D482801B6681D1712F",1)</f>
        <v>=DISPIMG("ID_04498EB1FD5245D482801B6681D1712F",1)</v>
      </c>
      <c r="I26" s="47"/>
    </row>
    <row r="27" ht="65" customHeight="1" spans="1:9">
      <c r="A27" s="12">
        <v>25</v>
      </c>
      <c r="B27" s="35" t="s">
        <v>58</v>
      </c>
      <c r="C27" s="36" t="s">
        <v>60</v>
      </c>
      <c r="D27" s="35" t="s">
        <v>45</v>
      </c>
      <c r="E27" s="35">
        <v>2</v>
      </c>
      <c r="F27" s="35"/>
      <c r="G27" s="35"/>
      <c r="H27" s="24"/>
      <c r="I27" s="47"/>
    </row>
    <row r="28" ht="65" customHeight="1" spans="1:9">
      <c r="A28" s="12">
        <v>26</v>
      </c>
      <c r="B28" s="35" t="s">
        <v>58</v>
      </c>
      <c r="C28" s="36" t="s">
        <v>61</v>
      </c>
      <c r="D28" s="35" t="s">
        <v>45</v>
      </c>
      <c r="E28" s="35">
        <v>8</v>
      </c>
      <c r="F28" s="35"/>
      <c r="G28" s="35"/>
      <c r="H28" s="24" t="str">
        <f>_xlfn.DISPIMG("ID_BFA54D25BE1C46E3BCE5937A12E670D1",1)</f>
        <v>=DISPIMG("ID_BFA54D25BE1C46E3BCE5937A12E670D1",1)</v>
      </c>
      <c r="I28" s="48"/>
    </row>
    <row r="29" ht="84" customHeight="1" spans="1:9">
      <c r="A29" s="12">
        <v>27</v>
      </c>
      <c r="B29" s="35" t="s">
        <v>62</v>
      </c>
      <c r="C29" s="36" t="s">
        <v>63</v>
      </c>
      <c r="D29" s="35" t="s">
        <v>64</v>
      </c>
      <c r="E29" s="35">
        <v>21</v>
      </c>
      <c r="F29" s="35"/>
      <c r="G29" s="12"/>
      <c r="H29" s="14" t="str">
        <f>_xlfn.DISPIMG("ID_76C624E8D52145BBA5A258535EB0A297",1)</f>
        <v>=DISPIMG("ID_76C624E8D52145BBA5A258535EB0A297",1)</v>
      </c>
      <c r="I29" s="47"/>
    </row>
    <row r="30" ht="24" customHeight="1" spans="1:9">
      <c r="A30" s="12">
        <v>28</v>
      </c>
      <c r="B30" s="11" t="s">
        <v>65</v>
      </c>
      <c r="C30" s="37"/>
      <c r="D30" s="37"/>
      <c r="E30" s="37"/>
      <c r="F30" s="38"/>
      <c r="G30" s="39"/>
      <c r="H30" s="40"/>
      <c r="I30" s="47"/>
    </row>
    <row r="31" ht="24" customHeight="1" spans="1:9">
      <c r="A31" s="12">
        <v>29</v>
      </c>
      <c r="B31" s="41" t="s">
        <v>66</v>
      </c>
      <c r="C31" s="42"/>
      <c r="D31" s="43"/>
      <c r="E31" s="43"/>
      <c r="F31" s="43"/>
      <c r="G31" s="39"/>
      <c r="H31" s="40" t="s">
        <v>67</v>
      </c>
      <c r="I31" s="47"/>
    </row>
    <row r="32" ht="24" customHeight="1" spans="1:9">
      <c r="A32" s="12">
        <v>30</v>
      </c>
      <c r="B32" s="41" t="s">
        <v>68</v>
      </c>
      <c r="C32" s="42"/>
      <c r="D32" s="43"/>
      <c r="E32" s="43"/>
      <c r="F32" s="43"/>
      <c r="G32" s="44"/>
      <c r="H32" s="45"/>
      <c r="I32" s="47"/>
    </row>
    <row r="33" ht="46" customHeight="1" spans="1:9">
      <c r="A33" s="46" t="s">
        <v>69</v>
      </c>
      <c r="B33" s="46"/>
      <c r="C33" s="46"/>
      <c r="D33" s="46"/>
      <c r="E33" s="46"/>
      <c r="F33" s="46"/>
      <c r="G33" s="46"/>
      <c r="H33" s="46"/>
      <c r="I33" s="46"/>
    </row>
    <row r="34" ht="29" customHeight="1" spans="9:9">
      <c r="I34" s="49" t="s">
        <v>70</v>
      </c>
    </row>
    <row r="35" ht="29" customHeight="1" spans="9:9">
      <c r="I35" s="49" t="s">
        <v>71</v>
      </c>
    </row>
    <row r="36" ht="29" customHeight="1" spans="9:9">
      <c r="I36" s="50" t="s">
        <v>72</v>
      </c>
    </row>
  </sheetData>
  <sheetProtection formatCells="0" formatColumns="0" formatRows="0" insertRows="0" insertColumns="0" insertHyperlinks="0" deleteColumns="0" deleteRows="0" sort="0" autoFilter="0" pivotTables="0"/>
  <mergeCells count="13">
    <mergeCell ref="A1:I1"/>
    <mergeCell ref="B30:F30"/>
    <mergeCell ref="B31:F31"/>
    <mergeCell ref="B32:F32"/>
    <mergeCell ref="A33:I33"/>
    <mergeCell ref="B16:B17"/>
    <mergeCell ref="H7:H8"/>
    <mergeCell ref="H10:H12"/>
    <mergeCell ref="H16:H17"/>
    <mergeCell ref="H24:H25"/>
    <mergeCell ref="H26:H27"/>
    <mergeCell ref="I10:I12"/>
    <mergeCell ref="I16:I17"/>
  </mergeCells>
  <printOptions horizontalCentered="1"/>
  <pageMargins left="0.314583333333333" right="0.314583333333333" top="0.196527777777778" bottom="0.0388888888888889" header="0.196527777777778" footer="0.236111111111111"/>
  <pageSetup paperSize="9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WWO_wpscloud_20241205195617-cad4b44aa2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黄雪云</cp:lastModifiedBy>
  <dcterms:created xsi:type="dcterms:W3CDTF">2024-12-16T02:03:00Z</dcterms:created>
  <dcterms:modified xsi:type="dcterms:W3CDTF">2025-06-10T09:20:31Z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3199C51DE2554DA79CE83FBF340FE951_13</vt:lpwstr>
  </property>
  <property fmtid="{D5CDD505-2E9C-101B-9397-08002B2CF9AE}" pid="3" name="KSOProductBuildVer">
    <vt:lpwstr>2052-12.1.0.20784</vt:lpwstr>
  </property>
</Properties>
</file>